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Dimensões" sheetId="1" r:id="rId1"/>
    <sheet name="Valores" sheetId="2" r:id="rId2"/>
    <sheet name="Produtividade" sheetId="3" r:id="rId3"/>
  </sheets>
  <definedNames/>
  <calcPr fullCalcOnLoad="1"/>
</workbook>
</file>

<file path=xl/sharedStrings.xml><?xml version="1.0" encoding="utf-8"?>
<sst xmlns="http://schemas.openxmlformats.org/spreadsheetml/2006/main" count="223" uniqueCount="59">
  <si>
    <t>ÁREA INTERNA Produtividade 800 m² a 1200 m²</t>
  </si>
  <si>
    <t>800 m²</t>
  </si>
  <si>
    <t>1200 m²</t>
  </si>
  <si>
    <t>mínimo</t>
  </si>
  <si>
    <t>máximo</t>
  </si>
  <si>
    <t>ÁREA EXTERNA Produtividade 1800 m² a 2700 m²</t>
  </si>
  <si>
    <t>1800 m²</t>
  </si>
  <si>
    <t>2700 m²</t>
  </si>
  <si>
    <t xml:space="preserve">ESQUADRIA EXTERNA Face interna/Face externa </t>
  </si>
  <si>
    <t xml:space="preserve">sem exposição a situação de risco </t>
  </si>
  <si>
    <t>Produtividade 300 m² a 380 m²</t>
  </si>
  <si>
    <t xml:space="preserve">FACHADA ENVIDRAÇADA E Face externa </t>
  </si>
  <si>
    <t xml:space="preserve">COM exposição a situação de risco </t>
  </si>
  <si>
    <t>Produtividade 130 m² a 160 m²</t>
  </si>
  <si>
    <t>300 m²</t>
  </si>
  <si>
    <t>380 m²</t>
  </si>
  <si>
    <t>130 m²</t>
  </si>
  <si>
    <t>160 m²</t>
  </si>
  <si>
    <t>m2</t>
  </si>
  <si>
    <t>ERPAI - ETE (Local 2)</t>
  </si>
  <si>
    <t>ADMINISTRAÇÃO 33 (Local 1)</t>
  </si>
  <si>
    <t>CAPTAÇÕES (Local 3)</t>
  </si>
  <si>
    <t>3.1 - Captação São Lourenço</t>
  </si>
  <si>
    <t>3.2 - Captação Tijuco</t>
  </si>
  <si>
    <t xml:space="preserve">Valores limites Mínimos e Máximos para a Contratação de Serviços de Limpeza – (R$) </t>
  </si>
  <si>
    <t>ÁREA TÉCNICA / ETA (Local 4)</t>
  </si>
  <si>
    <t>cerâmica</t>
  </si>
  <si>
    <t>cimento/emborrachado</t>
  </si>
  <si>
    <t>TOTAL</t>
  </si>
  <si>
    <t>* Referência considerando o mínimo de produtividade com o valor máximo</t>
  </si>
  <si>
    <t>Subtotal</t>
  </si>
  <si>
    <t>ELEVATÓRIAS/RESERVATÓRIOS (Local 5)</t>
  </si>
  <si>
    <t>5.1. Elevatória Coca-Cola</t>
  </si>
  <si>
    <t>5.2. Elevatória Drummond</t>
  </si>
  <si>
    <t>Atenção: Unidades com periodicidade quinzenal</t>
  </si>
  <si>
    <t>5.3. Elevatória (booster) Nova Ituiutaba</t>
  </si>
  <si>
    <t>5.4. Elevatória Nadime Derze</t>
  </si>
  <si>
    <t>5.5. Reservatório Nova Ituiutaba</t>
  </si>
  <si>
    <t>5.6. Reservatório Cidade Jardim</t>
  </si>
  <si>
    <t>Atenção: Unidade com periodicidade quinzenal</t>
  </si>
  <si>
    <t>TOTAL GERAL</t>
  </si>
  <si>
    <t>Referência 27/06/2019</t>
  </si>
  <si>
    <t>MINISTÉRIO DA ECONOMIA  - SEGES – Caderno Técnico – Limpeza – Minas Gerais</t>
  </si>
  <si>
    <t>DIMENSÕES DA SAE X VALORES</t>
  </si>
  <si>
    <t>Produtividade por servente em jornada de oito horas diárias (44 semanais)</t>
  </si>
  <si>
    <t>** Materiais / equipamentos e demais insumos inclusos</t>
  </si>
  <si>
    <t>* Todas c/ distância média de 4km até Sede Administração</t>
  </si>
  <si>
    <t>CÁLCULO PRODUTIVIDADE</t>
  </si>
  <si>
    <t>ÁREA INTERNA Total - Produtividade 800 m² a 1200 m²</t>
  </si>
  <si>
    <t>ÁREA EXTERNA Total - Produtividade 1800 m² a 2700 m²</t>
  </si>
  <si>
    <t xml:space="preserve">ESQUADRIA EXTERNA Total - Face interna/Face externa </t>
  </si>
  <si>
    <t>sem exposição a situação de risco - Produtividade 300 m² a 380 m²</t>
  </si>
  <si>
    <t>FACHADA ENVIDRAÇADA E Face externa - Total</t>
  </si>
  <si>
    <t>COM exposição a situação de risco - Produtividade 130 m² a 160 m²</t>
  </si>
  <si>
    <t>nº pessoas</t>
  </si>
  <si>
    <t>* Estimativa do mínimo de mão-de-obra necessária (Produtividade Média)</t>
  </si>
  <si>
    <t>total pessoas conforme produtividade</t>
  </si>
  <si>
    <t>TOTAL ANUAL</t>
  </si>
  <si>
    <t>TOTAL por pessoa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</si>
</sst>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20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44" fontId="0" fillId="0" borderId="1" xfId="15" applyBorder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4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/>
    </xf>
    <xf numFmtId="44" fontId="2" fillId="0" borderId="1" xfId="15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"/>
  <sheetViews>
    <sheetView tabSelected="1" workbookViewId="0" topLeftCell="A175">
      <selection activeCell="F198" sqref="F198"/>
    </sheetView>
  </sheetViews>
  <sheetFormatPr defaultColWidth="9.140625" defaultRowHeight="12.75"/>
  <cols>
    <col min="6" max="6" width="19.140625" style="0" customWidth="1"/>
  </cols>
  <sheetData>
    <row r="1" ht="25.5">
      <c r="A1" s="11" t="s">
        <v>43</v>
      </c>
    </row>
    <row r="3" s="1" customFormat="1" ht="12.75">
      <c r="A3" s="1" t="s">
        <v>29</v>
      </c>
    </row>
    <row r="4" s="1" customFormat="1" ht="12.75">
      <c r="A4" s="1" t="s">
        <v>45</v>
      </c>
    </row>
    <row r="5" s="1" customFormat="1" ht="12.75"/>
    <row r="6" s="2" customFormat="1" ht="15.75">
      <c r="A6" s="2" t="s">
        <v>20</v>
      </c>
    </row>
    <row r="8" spans="1:6" ht="12.75">
      <c r="A8" s="3" t="s">
        <v>0</v>
      </c>
      <c r="B8" s="4"/>
      <c r="C8" s="4"/>
      <c r="D8" s="4"/>
      <c r="E8" s="4"/>
      <c r="F8" s="4"/>
    </row>
    <row r="9" spans="1:6" ht="12.75">
      <c r="A9" s="4">
        <v>1096.04</v>
      </c>
      <c r="B9" s="4" t="s">
        <v>18</v>
      </c>
      <c r="C9" s="4"/>
      <c r="D9" s="4"/>
      <c r="E9" s="4"/>
      <c r="F9" s="4">
        <f>(A9*Valores!$B$13)</f>
        <v>5787.0912</v>
      </c>
    </row>
    <row r="10" spans="1:6" ht="12.75">
      <c r="A10" s="3" t="s">
        <v>5</v>
      </c>
      <c r="B10" s="4"/>
      <c r="C10" s="4"/>
      <c r="D10" s="4"/>
      <c r="E10" s="4"/>
      <c r="F10" s="4"/>
    </row>
    <row r="11" spans="1:6" ht="12.75">
      <c r="A11" s="4">
        <v>1324.36</v>
      </c>
      <c r="B11" s="4" t="s">
        <v>18</v>
      </c>
      <c r="C11" s="4"/>
      <c r="D11" s="4"/>
      <c r="E11" s="4"/>
      <c r="F11" s="4">
        <f>(A11*Valores!$F$13)</f>
        <v>3112.246</v>
      </c>
    </row>
    <row r="12" spans="1:6" ht="12.75">
      <c r="A12" s="3" t="s">
        <v>8</v>
      </c>
      <c r="B12" s="4"/>
      <c r="C12" s="4"/>
      <c r="D12" s="4"/>
      <c r="E12" s="4"/>
      <c r="F12" s="4"/>
    </row>
    <row r="13" spans="1:6" ht="12.75">
      <c r="A13" s="3" t="s">
        <v>9</v>
      </c>
      <c r="B13" s="4"/>
      <c r="C13" s="4"/>
      <c r="D13" s="4"/>
      <c r="E13" s="4"/>
      <c r="F13" s="4"/>
    </row>
    <row r="14" spans="1:6" ht="12.75">
      <c r="A14" s="3" t="s">
        <v>10</v>
      </c>
      <c r="B14" s="4"/>
      <c r="C14" s="4"/>
      <c r="D14" s="4"/>
      <c r="E14" s="4"/>
      <c r="F14" s="4"/>
    </row>
    <row r="15" spans="1:6" ht="12.75">
      <c r="A15" s="4">
        <v>133.2</v>
      </c>
      <c r="B15" s="4" t="s">
        <v>18</v>
      </c>
      <c r="C15" s="4"/>
      <c r="D15" s="4"/>
      <c r="E15" s="4"/>
      <c r="F15" s="4">
        <f>(A15*Valores!$B$21)</f>
        <v>158.50799999999998</v>
      </c>
    </row>
    <row r="16" spans="1:6" ht="12.75">
      <c r="A16" s="3" t="s">
        <v>11</v>
      </c>
      <c r="B16" s="4"/>
      <c r="C16" s="4"/>
      <c r="D16" s="4"/>
      <c r="E16" s="4"/>
      <c r="F16" s="4"/>
    </row>
    <row r="17" spans="1:6" ht="12.75">
      <c r="A17" s="3" t="s">
        <v>12</v>
      </c>
      <c r="B17" s="4"/>
      <c r="C17" s="4"/>
      <c r="D17" s="4"/>
      <c r="E17" s="4"/>
      <c r="F17" s="4"/>
    </row>
    <row r="18" spans="1:6" ht="12.75">
      <c r="A18" s="3" t="s">
        <v>13</v>
      </c>
      <c r="B18" s="4"/>
      <c r="C18" s="4"/>
      <c r="D18" s="4"/>
      <c r="E18" s="4"/>
      <c r="F18" s="4"/>
    </row>
    <row r="19" spans="1:6" ht="12.75">
      <c r="A19" s="4">
        <v>0</v>
      </c>
      <c r="B19" s="4" t="s">
        <v>18</v>
      </c>
      <c r="C19" s="4"/>
      <c r="D19" s="4"/>
      <c r="E19" s="4"/>
      <c r="F19" s="4"/>
    </row>
    <row r="20" spans="1:6" ht="12.75">
      <c r="A20" s="13" t="s">
        <v>30</v>
      </c>
      <c r="B20" s="4"/>
      <c r="C20" s="4"/>
      <c r="D20" s="4"/>
      <c r="E20" s="4"/>
      <c r="F20" s="14">
        <f>SUM(F8:F19)</f>
        <v>9057.8452</v>
      </c>
    </row>
    <row r="22" s="2" customFormat="1" ht="15.75">
      <c r="A22" s="2" t="s">
        <v>19</v>
      </c>
    </row>
    <row r="24" spans="1:6" ht="12.75">
      <c r="A24" s="3" t="s">
        <v>0</v>
      </c>
      <c r="B24" s="4"/>
      <c r="C24" s="4"/>
      <c r="D24" s="4"/>
      <c r="E24" s="4"/>
      <c r="F24" s="4"/>
    </row>
    <row r="25" spans="1:6" ht="12.75">
      <c r="A25" s="4">
        <v>327.43</v>
      </c>
      <c r="B25" s="4" t="s">
        <v>18</v>
      </c>
      <c r="C25" s="4"/>
      <c r="D25" s="4"/>
      <c r="E25" s="4"/>
      <c r="F25" s="4">
        <f>(A25*Valores!$B$13)</f>
        <v>1728.8304</v>
      </c>
    </row>
    <row r="26" spans="1:6" ht="12.75">
      <c r="A26" s="3" t="s">
        <v>5</v>
      </c>
      <c r="B26" s="4"/>
      <c r="C26" s="4"/>
      <c r="D26" s="4"/>
      <c r="E26" s="4"/>
      <c r="F26" s="4"/>
    </row>
    <row r="27" spans="1:6" ht="12.75">
      <c r="A27" s="4">
        <v>1906.8</v>
      </c>
      <c r="B27" s="4" t="s">
        <v>18</v>
      </c>
      <c r="C27" s="4"/>
      <c r="D27" s="4"/>
      <c r="E27" s="4"/>
      <c r="F27" s="4">
        <f>(A27*Valores!$F$13)</f>
        <v>4480.9800000000005</v>
      </c>
    </row>
    <row r="28" spans="1:6" ht="12.75">
      <c r="A28" s="3" t="s">
        <v>8</v>
      </c>
      <c r="B28" s="4"/>
      <c r="C28" s="4"/>
      <c r="D28" s="4"/>
      <c r="E28" s="4"/>
      <c r="F28" s="4"/>
    </row>
    <row r="29" spans="1:6" ht="12.75">
      <c r="A29" s="3" t="s">
        <v>9</v>
      </c>
      <c r="B29" s="4"/>
      <c r="C29" s="4"/>
      <c r="D29" s="4"/>
      <c r="E29" s="4"/>
      <c r="F29" s="4"/>
    </row>
    <row r="30" spans="1:6" ht="12.75">
      <c r="A30" s="3" t="s">
        <v>10</v>
      </c>
      <c r="B30" s="4"/>
      <c r="C30" s="4"/>
      <c r="D30" s="4"/>
      <c r="E30" s="4"/>
      <c r="F30" s="4"/>
    </row>
    <row r="31" spans="1:6" ht="12.75">
      <c r="A31" s="4">
        <v>86.06</v>
      </c>
      <c r="B31" s="4" t="s">
        <v>18</v>
      </c>
      <c r="C31" s="4"/>
      <c r="D31" s="4"/>
      <c r="E31" s="4"/>
      <c r="F31" s="4">
        <f>(A31*Valores!$B$21)</f>
        <v>102.4114</v>
      </c>
    </row>
    <row r="32" spans="1:6" ht="12.75">
      <c r="A32" s="3" t="s">
        <v>11</v>
      </c>
      <c r="B32" s="4"/>
      <c r="C32" s="4"/>
      <c r="D32" s="4"/>
      <c r="E32" s="4"/>
      <c r="F32" s="4"/>
    </row>
    <row r="33" spans="1:6" ht="12.75">
      <c r="A33" s="3" t="s">
        <v>12</v>
      </c>
      <c r="B33" s="4"/>
      <c r="C33" s="4"/>
      <c r="D33" s="4"/>
      <c r="E33" s="4"/>
      <c r="F33" s="4"/>
    </row>
    <row r="34" spans="1:6" ht="12.75">
      <c r="A34" s="3" t="s">
        <v>13</v>
      </c>
      <c r="B34" s="4"/>
      <c r="C34" s="4"/>
      <c r="D34" s="4"/>
      <c r="E34" s="4"/>
      <c r="F34" s="4"/>
    </row>
    <row r="35" spans="1:6" ht="12.75">
      <c r="A35" s="4">
        <v>0</v>
      </c>
      <c r="B35" s="4" t="s">
        <v>18</v>
      </c>
      <c r="C35" s="4"/>
      <c r="D35" s="4"/>
      <c r="E35" s="4"/>
      <c r="F35" s="4"/>
    </row>
    <row r="36" spans="1:6" ht="12.75">
      <c r="A36" s="13" t="s">
        <v>30</v>
      </c>
      <c r="B36" s="4"/>
      <c r="C36" s="4"/>
      <c r="D36" s="4"/>
      <c r="E36" s="4"/>
      <c r="F36" s="14">
        <f>SUM(F24:F35)</f>
        <v>6312.2218</v>
      </c>
    </row>
    <row r="38" spans="1:6" ht="15.75">
      <c r="A38" s="2" t="s">
        <v>21</v>
      </c>
      <c r="B38" s="2"/>
      <c r="C38" s="2"/>
      <c r="D38" s="2"/>
      <c r="E38" s="2"/>
      <c r="F38" s="2"/>
    </row>
    <row r="39" spans="1:6" ht="15.75">
      <c r="A39" s="2"/>
      <c r="B39" s="2"/>
      <c r="C39" s="2"/>
      <c r="D39" s="2"/>
      <c r="E39" s="2"/>
      <c r="F39" s="2"/>
    </row>
    <row r="40" spans="1:6" ht="15.75">
      <c r="A40" s="3" t="s">
        <v>22</v>
      </c>
      <c r="B40" s="15"/>
      <c r="C40" s="15"/>
      <c r="D40" s="15"/>
      <c r="E40" s="15"/>
      <c r="F40" s="15"/>
    </row>
    <row r="41" spans="1:6" ht="12.75">
      <c r="A41" s="4"/>
      <c r="B41" s="4"/>
      <c r="C41" s="4"/>
      <c r="D41" s="4"/>
      <c r="E41" s="4"/>
      <c r="F41" s="4"/>
    </row>
    <row r="42" spans="1:6" ht="12.75">
      <c r="A42" s="3" t="s">
        <v>0</v>
      </c>
      <c r="B42" s="4"/>
      <c r="C42" s="4"/>
      <c r="D42" s="4"/>
      <c r="E42" s="4"/>
      <c r="F42" s="4"/>
    </row>
    <row r="43" spans="1:6" ht="12.75">
      <c r="A43" s="4">
        <v>535.36</v>
      </c>
      <c r="B43" s="4" t="s">
        <v>18</v>
      </c>
      <c r="C43" s="4"/>
      <c r="D43" s="4"/>
      <c r="E43" s="4"/>
      <c r="F43" s="4">
        <f>(A43*Valores!$B$13)</f>
        <v>2826.7008</v>
      </c>
    </row>
    <row r="44" spans="1:6" ht="12.75">
      <c r="A44" s="3" t="s">
        <v>5</v>
      </c>
      <c r="B44" s="4"/>
      <c r="C44" s="4"/>
      <c r="D44" s="4"/>
      <c r="E44" s="4"/>
      <c r="F44" s="4"/>
    </row>
    <row r="45" spans="1:6" ht="12.75">
      <c r="A45" s="4">
        <v>977.7</v>
      </c>
      <c r="B45" s="4" t="s">
        <v>18</v>
      </c>
      <c r="C45" s="4"/>
      <c r="D45" s="4"/>
      <c r="E45" s="4"/>
      <c r="F45" s="4">
        <f>(A45*Valores!$F$13)</f>
        <v>2297.5950000000003</v>
      </c>
    </row>
    <row r="46" spans="1:6" ht="12.75">
      <c r="A46" s="3" t="s">
        <v>8</v>
      </c>
      <c r="B46" s="4"/>
      <c r="C46" s="4"/>
      <c r="D46" s="4"/>
      <c r="E46" s="4"/>
      <c r="F46" s="4"/>
    </row>
    <row r="47" spans="1:6" ht="12.75">
      <c r="A47" s="3" t="s">
        <v>9</v>
      </c>
      <c r="B47" s="4"/>
      <c r="C47" s="4"/>
      <c r="D47" s="4"/>
      <c r="E47" s="4"/>
      <c r="F47" s="4"/>
    </row>
    <row r="48" spans="1:6" ht="12.75">
      <c r="A48" s="3" t="s">
        <v>10</v>
      </c>
      <c r="B48" s="4"/>
      <c r="C48" s="4"/>
      <c r="D48" s="4"/>
      <c r="E48" s="4"/>
      <c r="F48" s="4"/>
    </row>
    <row r="49" spans="1:6" ht="12.75">
      <c r="A49" s="4">
        <v>48</v>
      </c>
      <c r="B49" s="4" t="s">
        <v>18</v>
      </c>
      <c r="C49" s="4"/>
      <c r="D49" s="4"/>
      <c r="E49" s="4"/>
      <c r="F49" s="4">
        <f>(A49*Valores!$B$21)</f>
        <v>57.12</v>
      </c>
    </row>
    <row r="50" spans="1:6" ht="12.75">
      <c r="A50" s="3" t="s">
        <v>11</v>
      </c>
      <c r="B50" s="4"/>
      <c r="C50" s="4"/>
      <c r="D50" s="4"/>
      <c r="E50" s="4"/>
      <c r="F50" s="4"/>
    </row>
    <row r="51" spans="1:6" ht="12.75">
      <c r="A51" s="3" t="s">
        <v>12</v>
      </c>
      <c r="B51" s="4"/>
      <c r="C51" s="4"/>
      <c r="D51" s="4"/>
      <c r="E51" s="4"/>
      <c r="F51" s="4"/>
    </row>
    <row r="52" spans="1:6" ht="12.75">
      <c r="A52" s="3" t="s">
        <v>13</v>
      </c>
      <c r="B52" s="4"/>
      <c r="C52" s="4"/>
      <c r="D52" s="4"/>
      <c r="E52" s="4"/>
      <c r="F52" s="4"/>
    </row>
    <row r="53" spans="1:6" ht="12.75">
      <c r="A53" s="4">
        <v>0</v>
      </c>
      <c r="B53" s="4" t="s">
        <v>18</v>
      </c>
      <c r="C53" s="4"/>
      <c r="D53" s="4"/>
      <c r="E53" s="4"/>
      <c r="F53" s="4"/>
    </row>
    <row r="54" spans="1:6" ht="12.75">
      <c r="A54" s="13" t="s">
        <v>30</v>
      </c>
      <c r="B54" s="4"/>
      <c r="C54" s="4"/>
      <c r="D54" s="4"/>
      <c r="E54" s="4"/>
      <c r="F54" s="14">
        <f>SUM(F42:F53)</f>
        <v>5181.4158</v>
      </c>
    </row>
    <row r="56" spans="1:6" ht="15.75">
      <c r="A56" s="3" t="s">
        <v>23</v>
      </c>
      <c r="B56" s="15"/>
      <c r="C56" s="15"/>
      <c r="D56" s="15"/>
      <c r="E56" s="15"/>
      <c r="F56" s="15"/>
    </row>
    <row r="57" spans="1:6" ht="15.75">
      <c r="A57" s="15" t="s">
        <v>39</v>
      </c>
      <c r="B57" s="4"/>
      <c r="C57" s="4"/>
      <c r="D57" s="4"/>
      <c r="E57" s="4"/>
      <c r="F57" s="4"/>
    </row>
    <row r="58" spans="1:6" ht="12.75">
      <c r="A58" s="3" t="s">
        <v>0</v>
      </c>
      <c r="B58" s="4"/>
      <c r="C58" s="4"/>
      <c r="D58" s="4"/>
      <c r="E58" s="4"/>
      <c r="F58" s="4"/>
    </row>
    <row r="59" spans="1:6" ht="12.75">
      <c r="A59" s="4">
        <v>227.09</v>
      </c>
      <c r="B59" s="4" t="s">
        <v>18</v>
      </c>
      <c r="C59" s="4"/>
      <c r="D59" s="4"/>
      <c r="E59" s="4"/>
      <c r="F59" s="4">
        <f>(A59*Valores!$B$13)</f>
        <v>1199.0352</v>
      </c>
    </row>
    <row r="60" spans="1:6" ht="12.75">
      <c r="A60" s="3" t="s">
        <v>5</v>
      </c>
      <c r="B60" s="4"/>
      <c r="C60" s="4"/>
      <c r="D60" s="4"/>
      <c r="E60" s="4"/>
      <c r="F60" s="4"/>
    </row>
    <row r="61" spans="1:6" ht="12.75">
      <c r="A61" s="4">
        <v>47.35</v>
      </c>
      <c r="B61" s="4" t="s">
        <v>18</v>
      </c>
      <c r="C61" s="4"/>
      <c r="D61" s="4"/>
      <c r="E61" s="4"/>
      <c r="F61" s="4">
        <f>(A61*Valores!$F$13)</f>
        <v>111.27250000000001</v>
      </c>
    </row>
    <row r="62" spans="1:6" ht="12.75">
      <c r="A62" s="3" t="s">
        <v>8</v>
      </c>
      <c r="B62" s="4"/>
      <c r="C62" s="4"/>
      <c r="D62" s="4"/>
      <c r="E62" s="4"/>
      <c r="F62" s="4"/>
    </row>
    <row r="63" spans="1:6" ht="12.75">
      <c r="A63" s="3" t="s">
        <v>9</v>
      </c>
      <c r="B63" s="4"/>
      <c r="C63" s="4"/>
      <c r="D63" s="4"/>
      <c r="E63" s="4"/>
      <c r="F63" s="4"/>
    </row>
    <row r="64" spans="1:6" ht="12.75">
      <c r="A64" s="3" t="s">
        <v>10</v>
      </c>
      <c r="B64" s="4"/>
      <c r="C64" s="4"/>
      <c r="D64" s="4"/>
      <c r="E64" s="4"/>
      <c r="F64" s="4"/>
    </row>
    <row r="65" spans="1:6" ht="12.75">
      <c r="A65" s="4">
        <v>26.98</v>
      </c>
      <c r="B65" s="4" t="s">
        <v>18</v>
      </c>
      <c r="C65" s="4"/>
      <c r="D65" s="4"/>
      <c r="E65" s="4"/>
      <c r="F65" s="4">
        <f>(A65*Valores!$B$21)</f>
        <v>32.1062</v>
      </c>
    </row>
    <row r="66" spans="1:6" ht="12.75">
      <c r="A66" s="3" t="s">
        <v>11</v>
      </c>
      <c r="B66" s="4"/>
      <c r="C66" s="4"/>
      <c r="D66" s="4"/>
      <c r="E66" s="4"/>
      <c r="F66" s="4"/>
    </row>
    <row r="67" spans="1:6" ht="12.75">
      <c r="A67" s="3" t="s">
        <v>12</v>
      </c>
      <c r="B67" s="4"/>
      <c r="C67" s="4"/>
      <c r="D67" s="4"/>
      <c r="E67" s="4"/>
      <c r="F67" s="4"/>
    </row>
    <row r="68" spans="1:6" ht="12.75">
      <c r="A68" s="3" t="s">
        <v>13</v>
      </c>
      <c r="B68" s="4"/>
      <c r="C68" s="4"/>
      <c r="D68" s="4"/>
      <c r="E68" s="4"/>
      <c r="F68" s="4"/>
    </row>
    <row r="69" spans="1:6" ht="12.75">
      <c r="A69" s="4">
        <v>0</v>
      </c>
      <c r="B69" s="4" t="s">
        <v>18</v>
      </c>
      <c r="C69" s="4"/>
      <c r="D69" s="4"/>
      <c r="E69" s="4"/>
      <c r="F69" s="4"/>
    </row>
    <row r="70" spans="1:6" ht="12.75">
      <c r="A70" s="13" t="s">
        <v>30</v>
      </c>
      <c r="B70" s="4"/>
      <c r="C70" s="4"/>
      <c r="D70" s="4"/>
      <c r="E70" s="4"/>
      <c r="F70" s="14">
        <f>SUM(F58:F69)</f>
        <v>1342.4139</v>
      </c>
    </row>
    <row r="72" ht="15.75">
      <c r="A72" s="2" t="s">
        <v>25</v>
      </c>
    </row>
    <row r="74" spans="1:6" ht="12.75">
      <c r="A74" s="3" t="s">
        <v>0</v>
      </c>
      <c r="B74" s="4"/>
      <c r="C74" s="4"/>
      <c r="D74" s="4"/>
      <c r="E74" s="4"/>
      <c r="F74" s="4"/>
    </row>
    <row r="75" spans="1:6" ht="12.75">
      <c r="A75" s="4">
        <v>1304.83</v>
      </c>
      <c r="B75" s="4" t="s">
        <v>18</v>
      </c>
      <c r="C75" s="4" t="s">
        <v>26</v>
      </c>
      <c r="D75" s="4"/>
      <c r="E75" s="4"/>
      <c r="F75" s="4"/>
    </row>
    <row r="76" spans="1:6" ht="12.75">
      <c r="A76" s="4">
        <v>2643.48</v>
      </c>
      <c r="B76" s="4" t="s">
        <v>18</v>
      </c>
      <c r="C76" s="4" t="s">
        <v>27</v>
      </c>
      <c r="D76" s="4"/>
      <c r="E76" s="4"/>
      <c r="F76" s="4"/>
    </row>
    <row r="77" spans="1:6" ht="12.75">
      <c r="A77" s="3">
        <f>(A75+A76)</f>
        <v>3948.31</v>
      </c>
      <c r="B77" s="4" t="s">
        <v>18</v>
      </c>
      <c r="C77" s="4" t="s">
        <v>28</v>
      </c>
      <c r="D77" s="4"/>
      <c r="E77" s="4"/>
      <c r="F77" s="4">
        <f>(A77*Valores!$B$13)</f>
        <v>20847.0768</v>
      </c>
    </row>
    <row r="78" spans="1:6" ht="12.75">
      <c r="A78" s="4"/>
      <c r="B78" s="4"/>
      <c r="C78" s="4"/>
      <c r="D78" s="4"/>
      <c r="E78" s="4"/>
      <c r="F78" s="4"/>
    </row>
    <row r="79" spans="1:6" ht="12.75">
      <c r="A79" s="3" t="s">
        <v>5</v>
      </c>
      <c r="B79" s="4"/>
      <c r="C79" s="4"/>
      <c r="D79" s="4"/>
      <c r="E79" s="4"/>
      <c r="F79" s="4"/>
    </row>
    <row r="80" spans="1:6" ht="12.75">
      <c r="A80" s="4">
        <v>10520.56</v>
      </c>
      <c r="B80" s="4" t="s">
        <v>18</v>
      </c>
      <c r="C80" s="4"/>
      <c r="D80" s="4"/>
      <c r="E80" s="4"/>
      <c r="F80" s="4">
        <f>(A80*Valores!$F$13)</f>
        <v>24723.316</v>
      </c>
    </row>
    <row r="81" spans="1:6" ht="12.75">
      <c r="A81" s="3" t="s">
        <v>8</v>
      </c>
      <c r="B81" s="4"/>
      <c r="C81" s="4"/>
      <c r="D81" s="4"/>
      <c r="E81" s="4"/>
      <c r="F81" s="4"/>
    </row>
    <row r="82" spans="1:6" ht="12.75">
      <c r="A82" s="3" t="s">
        <v>9</v>
      </c>
      <c r="B82" s="4"/>
      <c r="C82" s="4"/>
      <c r="D82" s="4"/>
      <c r="E82" s="4"/>
      <c r="F82" s="4"/>
    </row>
    <row r="83" spans="1:6" ht="12.75">
      <c r="A83" s="3" t="s">
        <v>10</v>
      </c>
      <c r="B83" s="4"/>
      <c r="C83" s="4"/>
      <c r="D83" s="4"/>
      <c r="E83" s="4"/>
      <c r="F83" s="4"/>
    </row>
    <row r="84" spans="1:6" ht="12.75">
      <c r="A84" s="4">
        <v>208.82</v>
      </c>
      <c r="B84" s="4" t="s">
        <v>18</v>
      </c>
      <c r="C84" s="4"/>
      <c r="D84" s="4"/>
      <c r="E84" s="4"/>
      <c r="F84" s="4">
        <f>(A84*Valores!$B$21)</f>
        <v>248.49579999999997</v>
      </c>
    </row>
    <row r="85" spans="1:6" ht="12.75">
      <c r="A85" s="3" t="s">
        <v>11</v>
      </c>
      <c r="B85" s="4"/>
      <c r="C85" s="4"/>
      <c r="D85" s="4"/>
      <c r="E85" s="4"/>
      <c r="F85" s="4"/>
    </row>
    <row r="86" spans="1:6" ht="12.75">
      <c r="A86" s="3" t="s">
        <v>12</v>
      </c>
      <c r="B86" s="4"/>
      <c r="C86" s="4"/>
      <c r="D86" s="4"/>
      <c r="E86" s="4"/>
      <c r="F86" s="4"/>
    </row>
    <row r="87" spans="1:6" ht="12.75">
      <c r="A87" s="3" t="s">
        <v>13</v>
      </c>
      <c r="B87" s="4"/>
      <c r="C87" s="4"/>
      <c r="D87" s="4"/>
      <c r="E87" s="4"/>
      <c r="F87" s="4"/>
    </row>
    <row r="88" spans="1:6" ht="12.75">
      <c r="A88" s="4">
        <v>0</v>
      </c>
      <c r="B88" s="4" t="s">
        <v>18</v>
      </c>
      <c r="C88" s="4"/>
      <c r="D88" s="4"/>
      <c r="E88" s="4"/>
      <c r="F88" s="4"/>
    </row>
    <row r="89" spans="1:6" ht="12.75">
      <c r="A89" s="13" t="s">
        <v>30</v>
      </c>
      <c r="B89" s="4"/>
      <c r="C89" s="4"/>
      <c r="D89" s="4"/>
      <c r="E89" s="4"/>
      <c r="F89" s="14">
        <f>SUM(F74:F88)</f>
        <v>45818.8886</v>
      </c>
    </row>
    <row r="91" ht="15.75">
      <c r="A91" s="2" t="s">
        <v>31</v>
      </c>
    </row>
    <row r="92" ht="15.75">
      <c r="A92" s="2" t="s">
        <v>34</v>
      </c>
    </row>
    <row r="93" ht="15.75">
      <c r="A93" s="2" t="s">
        <v>46</v>
      </c>
    </row>
    <row r="94" spans="1:6" ht="15.75">
      <c r="A94" s="15" t="s">
        <v>32</v>
      </c>
      <c r="B94" s="4"/>
      <c r="C94" s="4"/>
      <c r="D94" s="4"/>
      <c r="E94" s="4"/>
      <c r="F94" s="4"/>
    </row>
    <row r="95" spans="1:6" ht="12.75">
      <c r="A95" s="3" t="s">
        <v>0</v>
      </c>
      <c r="B95" s="4"/>
      <c r="C95" s="4"/>
      <c r="D95" s="4"/>
      <c r="E95" s="4"/>
      <c r="F95" s="4"/>
    </row>
    <row r="96" spans="1:6" ht="12.75">
      <c r="A96" s="4">
        <v>20</v>
      </c>
      <c r="B96" s="4" t="s">
        <v>18</v>
      </c>
      <c r="C96" s="4"/>
      <c r="D96" s="4"/>
      <c r="E96" s="4"/>
      <c r="F96" s="4">
        <f>(A96*Valores!$B$13)</f>
        <v>105.60000000000001</v>
      </c>
    </row>
    <row r="97" spans="1:6" ht="12.75">
      <c r="A97" s="3" t="s">
        <v>5</v>
      </c>
      <c r="B97" s="4"/>
      <c r="C97" s="4"/>
      <c r="D97" s="4"/>
      <c r="E97" s="4"/>
      <c r="F97" s="4"/>
    </row>
    <row r="98" spans="1:6" ht="12.75">
      <c r="A98" s="4">
        <v>0</v>
      </c>
      <c r="B98" s="4" t="s">
        <v>18</v>
      </c>
      <c r="C98" s="4"/>
      <c r="D98" s="4"/>
      <c r="E98" s="4"/>
      <c r="F98" s="4">
        <f>(A98*Valores!$F$13)</f>
        <v>0</v>
      </c>
    </row>
    <row r="99" spans="1:6" ht="12.75">
      <c r="A99" s="3" t="s">
        <v>8</v>
      </c>
      <c r="B99" s="4"/>
      <c r="C99" s="4"/>
      <c r="D99" s="4"/>
      <c r="E99" s="4"/>
      <c r="F99" s="4"/>
    </row>
    <row r="100" spans="1:6" ht="12.75">
      <c r="A100" s="3" t="s">
        <v>9</v>
      </c>
      <c r="B100" s="4"/>
      <c r="C100" s="4"/>
      <c r="D100" s="4"/>
      <c r="E100" s="4"/>
      <c r="F100" s="4"/>
    </row>
    <row r="101" spans="1:6" ht="12.75">
      <c r="A101" s="3" t="s">
        <v>10</v>
      </c>
      <c r="B101" s="4"/>
      <c r="C101" s="4"/>
      <c r="D101" s="4"/>
      <c r="E101" s="4"/>
      <c r="F101" s="4"/>
    </row>
    <row r="102" spans="1:6" ht="12.75">
      <c r="A102" s="4">
        <v>0</v>
      </c>
      <c r="B102" s="4" t="s">
        <v>18</v>
      </c>
      <c r="C102" s="4"/>
      <c r="D102" s="4"/>
      <c r="E102" s="4"/>
      <c r="F102" s="4">
        <f>(A102*Valores!$B$21)</f>
        <v>0</v>
      </c>
    </row>
    <row r="103" spans="1:6" ht="12.75">
      <c r="A103" s="3" t="s">
        <v>11</v>
      </c>
      <c r="B103" s="4"/>
      <c r="C103" s="4"/>
      <c r="D103" s="4"/>
      <c r="E103" s="4"/>
      <c r="F103" s="4"/>
    </row>
    <row r="104" spans="1:6" ht="12.75">
      <c r="A104" s="3" t="s">
        <v>12</v>
      </c>
      <c r="B104" s="4"/>
      <c r="C104" s="4"/>
      <c r="D104" s="4"/>
      <c r="E104" s="4"/>
      <c r="F104" s="4"/>
    </row>
    <row r="105" spans="1:6" ht="12.75">
      <c r="A105" s="3" t="s">
        <v>13</v>
      </c>
      <c r="B105" s="4"/>
      <c r="C105" s="4"/>
      <c r="D105" s="4"/>
      <c r="E105" s="4"/>
      <c r="F105" s="4"/>
    </row>
    <row r="106" spans="1:6" ht="12.75">
      <c r="A106" s="4">
        <v>0</v>
      </c>
      <c r="B106" s="4" t="s">
        <v>18</v>
      </c>
      <c r="C106" s="4"/>
      <c r="D106" s="4"/>
      <c r="E106" s="4"/>
      <c r="F106" s="4"/>
    </row>
    <row r="107" spans="1:6" ht="12.75">
      <c r="A107" s="13" t="s">
        <v>30</v>
      </c>
      <c r="B107" s="4"/>
      <c r="C107" s="4"/>
      <c r="D107" s="4"/>
      <c r="E107" s="4"/>
      <c r="F107" s="14">
        <f>SUM(F95:F106)</f>
        <v>105.60000000000001</v>
      </c>
    </row>
    <row r="109" spans="1:6" ht="15.75">
      <c r="A109" s="15" t="s">
        <v>33</v>
      </c>
      <c r="B109" s="4"/>
      <c r="C109" s="4"/>
      <c r="D109" s="4"/>
      <c r="E109" s="4"/>
      <c r="F109" s="4"/>
    </row>
    <row r="110" spans="1:6" ht="12.75">
      <c r="A110" s="3" t="s">
        <v>0</v>
      </c>
      <c r="B110" s="4"/>
      <c r="C110" s="4"/>
      <c r="D110" s="4"/>
      <c r="E110" s="4"/>
      <c r="F110" s="4"/>
    </row>
    <row r="111" spans="1:6" ht="12.75">
      <c r="A111" s="4">
        <v>9.44</v>
      </c>
      <c r="B111" s="4" t="s">
        <v>18</v>
      </c>
      <c r="C111" s="4"/>
      <c r="D111" s="4"/>
      <c r="E111" s="4"/>
      <c r="F111" s="4">
        <f>(A111*Valores!$B$13)</f>
        <v>49.8432</v>
      </c>
    </row>
    <row r="112" spans="1:6" ht="12.75">
      <c r="A112" s="3" t="s">
        <v>5</v>
      </c>
      <c r="B112" s="4"/>
      <c r="C112" s="4"/>
      <c r="D112" s="4"/>
      <c r="E112" s="4"/>
      <c r="F112" s="4"/>
    </row>
    <row r="113" spans="1:6" ht="12.75">
      <c r="A113" s="4">
        <v>62.08</v>
      </c>
      <c r="B113" s="4" t="s">
        <v>18</v>
      </c>
      <c r="C113" s="4"/>
      <c r="D113" s="4"/>
      <c r="E113" s="4"/>
      <c r="F113" s="4">
        <f>(A113*Valores!$F$13)</f>
        <v>145.888</v>
      </c>
    </row>
    <row r="114" spans="1:6" ht="12.75">
      <c r="A114" s="3" t="s">
        <v>8</v>
      </c>
      <c r="B114" s="4"/>
      <c r="C114" s="4"/>
      <c r="D114" s="4"/>
      <c r="E114" s="4"/>
      <c r="F114" s="4"/>
    </row>
    <row r="115" spans="1:6" ht="12.75">
      <c r="A115" s="3" t="s">
        <v>9</v>
      </c>
      <c r="B115" s="4"/>
      <c r="C115" s="4"/>
      <c r="D115" s="4"/>
      <c r="E115" s="4"/>
      <c r="F115" s="4"/>
    </row>
    <row r="116" spans="1:6" ht="12.75">
      <c r="A116" s="3" t="s">
        <v>10</v>
      </c>
      <c r="B116" s="4"/>
      <c r="C116" s="4"/>
      <c r="D116" s="4"/>
      <c r="E116" s="4"/>
      <c r="F116" s="4"/>
    </row>
    <row r="117" spans="1:6" ht="12.75">
      <c r="A117" s="4">
        <v>1.77</v>
      </c>
      <c r="B117" s="4" t="s">
        <v>18</v>
      </c>
      <c r="C117" s="4"/>
      <c r="D117" s="4"/>
      <c r="E117" s="4"/>
      <c r="F117" s="4">
        <f>(A117*Valores!$B$21)</f>
        <v>2.1063</v>
      </c>
    </row>
    <row r="118" spans="1:6" ht="12.75">
      <c r="A118" s="3" t="s">
        <v>11</v>
      </c>
      <c r="B118" s="4"/>
      <c r="C118" s="4"/>
      <c r="D118" s="4"/>
      <c r="E118" s="4"/>
      <c r="F118" s="4"/>
    </row>
    <row r="119" spans="1:6" ht="12.75">
      <c r="A119" s="3" t="s">
        <v>12</v>
      </c>
      <c r="B119" s="4"/>
      <c r="C119" s="4"/>
      <c r="D119" s="4"/>
      <c r="E119" s="4"/>
      <c r="F119" s="4"/>
    </row>
    <row r="120" spans="1:6" ht="12.75">
      <c r="A120" s="3" t="s">
        <v>13</v>
      </c>
      <c r="B120" s="4"/>
      <c r="C120" s="4"/>
      <c r="D120" s="4"/>
      <c r="E120" s="4"/>
      <c r="F120" s="4"/>
    </row>
    <row r="121" spans="1:6" ht="12.75">
      <c r="A121" s="4">
        <v>0</v>
      </c>
      <c r="B121" s="4" t="s">
        <v>18</v>
      </c>
      <c r="C121" s="4"/>
      <c r="D121" s="4"/>
      <c r="E121" s="4"/>
      <c r="F121" s="4"/>
    </row>
    <row r="122" spans="1:6" ht="12.75">
      <c r="A122" s="13" t="s">
        <v>30</v>
      </c>
      <c r="B122" s="4"/>
      <c r="C122" s="4"/>
      <c r="D122" s="4"/>
      <c r="E122" s="4"/>
      <c r="F122" s="14">
        <f>SUM(F110:F121)</f>
        <v>197.8375</v>
      </c>
    </row>
    <row r="124" spans="1:6" ht="15.75">
      <c r="A124" s="15" t="s">
        <v>35</v>
      </c>
      <c r="B124" s="4"/>
      <c r="C124" s="4"/>
      <c r="D124" s="4"/>
      <c r="E124" s="4"/>
      <c r="F124" s="4"/>
    </row>
    <row r="125" spans="1:6" ht="12.75">
      <c r="A125" s="3" t="s">
        <v>0</v>
      </c>
      <c r="B125" s="4"/>
      <c r="C125" s="4"/>
      <c r="D125" s="4"/>
      <c r="E125" s="4"/>
      <c r="F125" s="4"/>
    </row>
    <row r="126" spans="1:6" ht="12.75">
      <c r="A126" s="4">
        <v>31.66</v>
      </c>
      <c r="B126" s="4" t="s">
        <v>18</v>
      </c>
      <c r="C126" s="4"/>
      <c r="D126" s="4"/>
      <c r="E126" s="4"/>
      <c r="F126" s="4">
        <f>(A126*Valores!$B$13)</f>
        <v>167.1648</v>
      </c>
    </row>
    <row r="127" spans="1:6" ht="12.75">
      <c r="A127" s="3" t="s">
        <v>5</v>
      </c>
      <c r="B127" s="4"/>
      <c r="C127" s="4"/>
      <c r="D127" s="4"/>
      <c r="E127" s="4"/>
      <c r="F127" s="4"/>
    </row>
    <row r="128" spans="1:6" ht="12.75">
      <c r="A128" s="4">
        <v>0</v>
      </c>
      <c r="B128" s="4" t="s">
        <v>18</v>
      </c>
      <c r="C128" s="4"/>
      <c r="D128" s="4"/>
      <c r="E128" s="4"/>
      <c r="F128" s="4">
        <f>(A128*Valores!$F$13)</f>
        <v>0</v>
      </c>
    </row>
    <row r="129" spans="1:6" ht="12.75">
      <c r="A129" s="3" t="s">
        <v>8</v>
      </c>
      <c r="B129" s="4"/>
      <c r="C129" s="4"/>
      <c r="D129" s="4"/>
      <c r="E129" s="4"/>
      <c r="F129" s="4"/>
    </row>
    <row r="130" spans="1:6" ht="12.75">
      <c r="A130" s="3" t="s">
        <v>9</v>
      </c>
      <c r="B130" s="4"/>
      <c r="C130" s="4"/>
      <c r="D130" s="4"/>
      <c r="E130" s="4"/>
      <c r="F130" s="4"/>
    </row>
    <row r="131" spans="1:6" ht="12.75">
      <c r="A131" s="3" t="s">
        <v>10</v>
      </c>
      <c r="B131" s="4"/>
      <c r="C131" s="4"/>
      <c r="D131" s="4"/>
      <c r="E131" s="4"/>
      <c r="F131" s="4"/>
    </row>
    <row r="132" spans="1:6" ht="12.75">
      <c r="A132" s="4">
        <v>12.18</v>
      </c>
      <c r="B132" s="4" t="s">
        <v>18</v>
      </c>
      <c r="C132" s="4"/>
      <c r="D132" s="4"/>
      <c r="E132" s="4"/>
      <c r="F132" s="4">
        <f>(A132*Valores!$B$21)</f>
        <v>14.4942</v>
      </c>
    </row>
    <row r="133" spans="1:6" ht="12.75">
      <c r="A133" s="3" t="s">
        <v>11</v>
      </c>
      <c r="B133" s="4"/>
      <c r="C133" s="4"/>
      <c r="D133" s="4"/>
      <c r="E133" s="4"/>
      <c r="F133" s="4"/>
    </row>
    <row r="134" spans="1:6" ht="12.75">
      <c r="A134" s="3" t="s">
        <v>12</v>
      </c>
      <c r="B134" s="4"/>
      <c r="C134" s="4"/>
      <c r="D134" s="4"/>
      <c r="E134" s="4"/>
      <c r="F134" s="4"/>
    </row>
    <row r="135" spans="1:6" ht="12.75">
      <c r="A135" s="3" t="s">
        <v>13</v>
      </c>
      <c r="B135" s="4"/>
      <c r="C135" s="4"/>
      <c r="D135" s="4"/>
      <c r="E135" s="4"/>
      <c r="F135" s="4"/>
    </row>
    <row r="136" spans="1:6" ht="12.75">
      <c r="A136" s="4">
        <v>0</v>
      </c>
      <c r="B136" s="4" t="s">
        <v>18</v>
      </c>
      <c r="C136" s="4"/>
      <c r="D136" s="4"/>
      <c r="E136" s="4"/>
      <c r="F136" s="4"/>
    </row>
    <row r="137" spans="1:6" ht="12.75">
      <c r="A137" s="13" t="s">
        <v>30</v>
      </c>
      <c r="B137" s="4"/>
      <c r="C137" s="4"/>
      <c r="D137" s="4"/>
      <c r="E137" s="4"/>
      <c r="F137" s="14">
        <f>SUM(F125:F136)</f>
        <v>181.65900000000002</v>
      </c>
    </row>
    <row r="139" spans="1:6" ht="15.75">
      <c r="A139" s="15" t="s">
        <v>36</v>
      </c>
      <c r="B139" s="4"/>
      <c r="C139" s="4"/>
      <c r="D139" s="4"/>
      <c r="E139" s="4"/>
      <c r="F139" s="4"/>
    </row>
    <row r="140" spans="1:6" ht="12.75">
      <c r="A140" s="3" t="s">
        <v>0</v>
      </c>
      <c r="B140" s="4"/>
      <c r="C140" s="4"/>
      <c r="D140" s="4"/>
      <c r="E140" s="4"/>
      <c r="F140" s="4"/>
    </row>
    <row r="141" spans="1:6" ht="12.75">
      <c r="A141" s="4">
        <v>16.83</v>
      </c>
      <c r="B141" s="4" t="s">
        <v>18</v>
      </c>
      <c r="C141" s="4"/>
      <c r="D141" s="4"/>
      <c r="E141" s="4"/>
      <c r="F141" s="4">
        <f>(A141*Valores!$B$13)</f>
        <v>88.8624</v>
      </c>
    </row>
    <row r="142" spans="1:6" ht="12.75">
      <c r="A142" s="3" t="s">
        <v>5</v>
      </c>
      <c r="B142" s="4"/>
      <c r="C142" s="4"/>
      <c r="D142" s="4"/>
      <c r="E142" s="4"/>
      <c r="F142" s="4"/>
    </row>
    <row r="143" spans="1:6" ht="12.75">
      <c r="A143" s="4">
        <v>63.56</v>
      </c>
      <c r="B143" s="4" t="s">
        <v>18</v>
      </c>
      <c r="C143" s="4"/>
      <c r="D143" s="4"/>
      <c r="E143" s="4"/>
      <c r="F143" s="4">
        <f>(A143*Valores!$F$13)</f>
        <v>149.366</v>
      </c>
    </row>
    <row r="144" spans="1:6" ht="12.75">
      <c r="A144" s="3" t="s">
        <v>8</v>
      </c>
      <c r="B144" s="4"/>
      <c r="C144" s="4"/>
      <c r="D144" s="4"/>
      <c r="E144" s="4"/>
      <c r="F144" s="4"/>
    </row>
    <row r="145" spans="1:6" ht="12.75">
      <c r="A145" s="3" t="s">
        <v>9</v>
      </c>
      <c r="B145" s="4"/>
      <c r="C145" s="4"/>
      <c r="D145" s="4"/>
      <c r="E145" s="4"/>
      <c r="F145" s="4"/>
    </row>
    <row r="146" spans="1:6" ht="12.75">
      <c r="A146" s="3" t="s">
        <v>10</v>
      </c>
      <c r="B146" s="4"/>
      <c r="C146" s="4"/>
      <c r="D146" s="4"/>
      <c r="E146" s="4"/>
      <c r="F146" s="4"/>
    </row>
    <row r="147" spans="1:6" ht="12.75">
      <c r="A147" s="4">
        <v>1.49</v>
      </c>
      <c r="B147" s="4" t="s">
        <v>18</v>
      </c>
      <c r="C147" s="4"/>
      <c r="D147" s="4"/>
      <c r="E147" s="4"/>
      <c r="F147" s="4">
        <f>(A147*Valores!$B$21)</f>
        <v>1.7731</v>
      </c>
    </row>
    <row r="148" spans="1:6" ht="12.75">
      <c r="A148" s="3" t="s">
        <v>11</v>
      </c>
      <c r="B148" s="4"/>
      <c r="C148" s="4"/>
      <c r="D148" s="4"/>
      <c r="E148" s="4"/>
      <c r="F148" s="4"/>
    </row>
    <row r="149" spans="1:6" ht="12.75">
      <c r="A149" s="3" t="s">
        <v>12</v>
      </c>
      <c r="B149" s="4"/>
      <c r="C149" s="4"/>
      <c r="D149" s="4"/>
      <c r="E149" s="4"/>
      <c r="F149" s="4"/>
    </row>
    <row r="150" spans="1:6" ht="12.75">
      <c r="A150" s="3" t="s">
        <v>13</v>
      </c>
      <c r="B150" s="4"/>
      <c r="C150" s="4"/>
      <c r="D150" s="4"/>
      <c r="E150" s="4"/>
      <c r="F150" s="4"/>
    </row>
    <row r="151" spans="1:6" ht="12.75">
      <c r="A151" s="4">
        <v>0</v>
      </c>
      <c r="B151" s="4" t="s">
        <v>18</v>
      </c>
      <c r="C151" s="4"/>
      <c r="D151" s="4"/>
      <c r="E151" s="4"/>
      <c r="F151" s="4"/>
    </row>
    <row r="152" spans="1:6" ht="12.75">
      <c r="A152" s="13" t="s">
        <v>30</v>
      </c>
      <c r="B152" s="4"/>
      <c r="C152" s="4"/>
      <c r="D152" s="4"/>
      <c r="E152" s="4"/>
      <c r="F152" s="14">
        <f>SUM(F140:F151)</f>
        <v>240.00150000000002</v>
      </c>
    </row>
    <row r="164" spans="1:6" ht="15.75">
      <c r="A164" s="15" t="s">
        <v>37</v>
      </c>
      <c r="B164" s="4"/>
      <c r="C164" s="4"/>
      <c r="D164" s="4"/>
      <c r="E164" s="4"/>
      <c r="F164" s="4"/>
    </row>
    <row r="165" spans="1:6" ht="12.75">
      <c r="A165" s="3" t="s">
        <v>0</v>
      </c>
      <c r="B165" s="4"/>
      <c r="C165" s="4"/>
      <c r="D165" s="4"/>
      <c r="E165" s="4"/>
      <c r="F165" s="4"/>
    </row>
    <row r="166" spans="1:6" ht="12.75">
      <c r="A166" s="4">
        <v>0</v>
      </c>
      <c r="B166" s="4" t="s">
        <v>18</v>
      </c>
      <c r="C166" s="4"/>
      <c r="D166" s="4"/>
      <c r="E166" s="4"/>
      <c r="F166" s="4">
        <f>(A166*Valores!$B$13)</f>
        <v>0</v>
      </c>
    </row>
    <row r="167" spans="1:6" ht="12.75">
      <c r="A167" s="3" t="s">
        <v>5</v>
      </c>
      <c r="B167" s="4"/>
      <c r="C167" s="4"/>
      <c r="D167" s="4"/>
      <c r="E167" s="4"/>
      <c r="F167" s="4"/>
    </row>
    <row r="168" spans="1:6" ht="12.75">
      <c r="A168" s="4">
        <v>147</v>
      </c>
      <c r="B168" s="4" t="s">
        <v>18</v>
      </c>
      <c r="C168" s="4"/>
      <c r="D168" s="4"/>
      <c r="E168" s="4"/>
      <c r="F168" s="4">
        <f>(A168*Valores!$F$13)</f>
        <v>345.45</v>
      </c>
    </row>
    <row r="169" spans="1:6" ht="12.75">
      <c r="A169" s="3" t="s">
        <v>8</v>
      </c>
      <c r="B169" s="4"/>
      <c r="C169" s="4"/>
      <c r="D169" s="4"/>
      <c r="E169" s="4"/>
      <c r="F169" s="4"/>
    </row>
    <row r="170" spans="1:6" ht="12.75">
      <c r="A170" s="3" t="s">
        <v>9</v>
      </c>
      <c r="B170" s="4"/>
      <c r="C170" s="4"/>
      <c r="D170" s="4"/>
      <c r="E170" s="4"/>
      <c r="F170" s="4"/>
    </row>
    <row r="171" spans="1:6" ht="12.75">
      <c r="A171" s="3" t="s">
        <v>10</v>
      </c>
      <c r="B171" s="4"/>
      <c r="C171" s="4"/>
      <c r="D171" s="4"/>
      <c r="E171" s="4"/>
      <c r="F171" s="4"/>
    </row>
    <row r="172" spans="1:6" ht="12.75">
      <c r="A172" s="4">
        <v>0</v>
      </c>
      <c r="B172" s="4" t="s">
        <v>18</v>
      </c>
      <c r="C172" s="4"/>
      <c r="D172" s="4"/>
      <c r="E172" s="4"/>
      <c r="F172" s="4">
        <f>(A172*Valores!$B$21)</f>
        <v>0</v>
      </c>
    </row>
    <row r="173" spans="1:6" ht="12.75">
      <c r="A173" s="3" t="s">
        <v>11</v>
      </c>
      <c r="B173" s="4"/>
      <c r="C173" s="4"/>
      <c r="D173" s="4"/>
      <c r="E173" s="4"/>
      <c r="F173" s="4"/>
    </row>
    <row r="174" spans="1:6" ht="12.75">
      <c r="A174" s="3" t="s">
        <v>12</v>
      </c>
      <c r="B174" s="4"/>
      <c r="C174" s="4"/>
      <c r="D174" s="4"/>
      <c r="E174" s="4"/>
      <c r="F174" s="4"/>
    </row>
    <row r="175" spans="1:6" ht="12.75">
      <c r="A175" s="3" t="s">
        <v>13</v>
      </c>
      <c r="B175" s="4"/>
      <c r="C175" s="4"/>
      <c r="D175" s="4"/>
      <c r="E175" s="4"/>
      <c r="F175" s="4"/>
    </row>
    <row r="176" spans="1:6" ht="12.75">
      <c r="A176" s="4">
        <v>0</v>
      </c>
      <c r="B176" s="4" t="s">
        <v>18</v>
      </c>
      <c r="C176" s="4"/>
      <c r="D176" s="4"/>
      <c r="E176" s="4"/>
      <c r="F176" s="4"/>
    </row>
    <row r="177" spans="1:6" ht="12.75">
      <c r="A177" s="13" t="s">
        <v>30</v>
      </c>
      <c r="B177" s="4"/>
      <c r="C177" s="4"/>
      <c r="D177" s="4"/>
      <c r="E177" s="4"/>
      <c r="F177" s="14">
        <f>SUM(F165:F176)</f>
        <v>345.45</v>
      </c>
    </row>
    <row r="179" spans="1:6" ht="15.75">
      <c r="A179" s="15" t="s">
        <v>38</v>
      </c>
      <c r="B179" s="4"/>
      <c r="C179" s="4"/>
      <c r="D179" s="4"/>
      <c r="E179" s="4"/>
      <c r="F179" s="4"/>
    </row>
    <row r="180" spans="1:6" ht="12.75">
      <c r="A180" s="3" t="s">
        <v>0</v>
      </c>
      <c r="B180" s="4"/>
      <c r="C180" s="4"/>
      <c r="D180" s="4"/>
      <c r="E180" s="4"/>
      <c r="F180" s="4"/>
    </row>
    <row r="181" spans="1:6" ht="12.75">
      <c r="A181" s="4">
        <v>0</v>
      </c>
      <c r="B181" s="4" t="s">
        <v>18</v>
      </c>
      <c r="C181" s="4"/>
      <c r="D181" s="4"/>
      <c r="E181" s="4"/>
      <c r="F181" s="4">
        <f>(A181*Valores!$B$13)</f>
        <v>0</v>
      </c>
    </row>
    <row r="182" spans="1:6" ht="12.75">
      <c r="A182" s="3" t="s">
        <v>5</v>
      </c>
      <c r="B182" s="4"/>
      <c r="C182" s="4"/>
      <c r="D182" s="4"/>
      <c r="E182" s="4"/>
      <c r="F182" s="4"/>
    </row>
    <row r="183" spans="1:6" ht="12.75">
      <c r="A183" s="4">
        <v>70</v>
      </c>
      <c r="B183" s="4" t="s">
        <v>18</v>
      </c>
      <c r="C183" s="4"/>
      <c r="D183" s="4"/>
      <c r="E183" s="4"/>
      <c r="F183" s="4">
        <f>(A183*Valores!$F$13)</f>
        <v>164.5</v>
      </c>
    </row>
    <row r="184" spans="1:6" ht="12.75">
      <c r="A184" s="3" t="s">
        <v>8</v>
      </c>
      <c r="B184" s="4"/>
      <c r="C184" s="4"/>
      <c r="D184" s="4"/>
      <c r="E184" s="4"/>
      <c r="F184" s="4"/>
    </row>
    <row r="185" spans="1:6" ht="12.75">
      <c r="A185" s="3" t="s">
        <v>9</v>
      </c>
      <c r="B185" s="4"/>
      <c r="C185" s="4"/>
      <c r="D185" s="4"/>
      <c r="E185" s="4"/>
      <c r="F185" s="4"/>
    </row>
    <row r="186" spans="1:6" ht="12.75">
      <c r="A186" s="3" t="s">
        <v>10</v>
      </c>
      <c r="B186" s="4"/>
      <c r="C186" s="4"/>
      <c r="D186" s="4"/>
      <c r="E186" s="4"/>
      <c r="F186" s="4"/>
    </row>
    <row r="187" spans="1:6" ht="12.75">
      <c r="A187" s="4">
        <v>0</v>
      </c>
      <c r="B187" s="4" t="s">
        <v>18</v>
      </c>
      <c r="C187" s="4"/>
      <c r="D187" s="4"/>
      <c r="E187" s="4"/>
      <c r="F187" s="4">
        <f>(A187*Valores!$B$21)</f>
        <v>0</v>
      </c>
    </row>
    <row r="188" spans="1:6" ht="12.75">
      <c r="A188" s="3" t="s">
        <v>11</v>
      </c>
      <c r="B188" s="4"/>
      <c r="C188" s="4"/>
      <c r="D188" s="4"/>
      <c r="E188" s="4"/>
      <c r="F188" s="4"/>
    </row>
    <row r="189" spans="1:6" ht="12.75">
      <c r="A189" s="3" t="s">
        <v>12</v>
      </c>
      <c r="B189" s="4"/>
      <c r="C189" s="4"/>
      <c r="D189" s="4"/>
      <c r="E189" s="4"/>
      <c r="F189" s="4"/>
    </row>
    <row r="190" spans="1:6" ht="12.75">
      <c r="A190" s="3" t="s">
        <v>13</v>
      </c>
      <c r="B190" s="4"/>
      <c r="C190" s="4"/>
      <c r="D190" s="4"/>
      <c r="E190" s="4"/>
      <c r="F190" s="4"/>
    </row>
    <row r="191" spans="1:6" ht="12.75">
      <c r="A191" s="4">
        <v>0</v>
      </c>
      <c r="B191" s="4" t="s">
        <v>18</v>
      </c>
      <c r="C191" s="4"/>
      <c r="D191" s="4"/>
      <c r="E191" s="4"/>
      <c r="F191" s="4"/>
    </row>
    <row r="192" spans="1:6" ht="12.75">
      <c r="A192" s="13" t="s">
        <v>30</v>
      </c>
      <c r="B192" s="4"/>
      <c r="C192" s="4"/>
      <c r="D192" s="4"/>
      <c r="E192" s="4"/>
      <c r="F192" s="14">
        <f>SUM(F180:F191)</f>
        <v>164.5</v>
      </c>
    </row>
    <row r="195" spans="1:6" s="9" customFormat="1" ht="15.75">
      <c r="A195" s="8" t="s">
        <v>58</v>
      </c>
      <c r="F195" s="10">
        <f>(F196/Produtividade!F20)</f>
        <v>4309.239581249999</v>
      </c>
    </row>
    <row r="196" spans="1:6" s="9" customFormat="1" ht="15.75">
      <c r="A196" s="8" t="s">
        <v>40</v>
      </c>
      <c r="F196" s="10">
        <f>SUM(F20,F36,F54,F70,F89,F107,F122,F137,F152,F177,F192)</f>
        <v>68947.83329999998</v>
      </c>
    </row>
    <row r="197" spans="1:6" s="9" customFormat="1" ht="15.75">
      <c r="A197" s="8" t="s">
        <v>57</v>
      </c>
      <c r="F197" s="10">
        <f>(F196*12)</f>
        <v>827373.9995999997</v>
      </c>
    </row>
  </sheetData>
  <sheetProtection password="D531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C29" sqref="C29"/>
    </sheetView>
  </sheetViews>
  <sheetFormatPr defaultColWidth="9.140625" defaultRowHeight="12.75"/>
  <cols>
    <col min="1" max="1" width="11.8515625" style="0" customWidth="1"/>
    <col min="4" max="4" width="17.00390625" style="0" customWidth="1"/>
    <col min="8" max="8" width="18.7109375" style="0" customWidth="1"/>
  </cols>
  <sheetData>
    <row r="2" ht="20.25">
      <c r="A2" s="12" t="s">
        <v>24</v>
      </c>
    </row>
    <row r="3" s="1" customFormat="1" ht="12.75">
      <c r="A3" s="7" t="s">
        <v>41</v>
      </c>
    </row>
    <row r="4" s="1" customFormat="1" ht="12.75">
      <c r="A4" s="7"/>
    </row>
    <row r="5" s="1" customFormat="1" ht="12.75">
      <c r="A5" s="7"/>
    </row>
    <row r="6" s="1" customFormat="1" ht="12.75">
      <c r="A6" s="1" t="s">
        <v>44</v>
      </c>
    </row>
    <row r="7" s="1" customFormat="1" ht="12.75">
      <c r="A7" s="1" t="s">
        <v>42</v>
      </c>
    </row>
    <row r="8" s="1" customFormat="1" ht="12.75"/>
    <row r="9" s="1" customFormat="1" ht="12.75">
      <c r="A9"/>
    </row>
    <row r="10" spans="1:8" s="1" customFormat="1" ht="12.75">
      <c r="A10" s="3" t="s">
        <v>0</v>
      </c>
      <c r="B10" s="3"/>
      <c r="C10" s="3"/>
      <c r="D10" s="3"/>
      <c r="E10" s="3" t="s">
        <v>5</v>
      </c>
      <c r="F10" s="3"/>
      <c r="G10" s="3"/>
      <c r="H10" s="3"/>
    </row>
    <row r="11" spans="1:8" s="1" customFormat="1" ht="12.75">
      <c r="A11" s="17" t="s">
        <v>1</v>
      </c>
      <c r="B11" s="17"/>
      <c r="C11" s="17" t="s">
        <v>2</v>
      </c>
      <c r="D11" s="17"/>
      <c r="E11" s="17" t="s">
        <v>6</v>
      </c>
      <c r="F11" s="17"/>
      <c r="G11" s="17" t="s">
        <v>7</v>
      </c>
      <c r="H11" s="17"/>
    </row>
    <row r="12" spans="1:8" ht="12.75">
      <c r="A12" s="4" t="s">
        <v>3</v>
      </c>
      <c r="B12" s="4" t="s">
        <v>4</v>
      </c>
      <c r="C12" s="4" t="s">
        <v>3</v>
      </c>
      <c r="D12" s="4" t="s">
        <v>4</v>
      </c>
      <c r="E12" s="4" t="s">
        <v>3</v>
      </c>
      <c r="F12" s="4" t="s">
        <v>4</v>
      </c>
      <c r="G12" s="4" t="s">
        <v>3</v>
      </c>
      <c r="H12" s="4" t="s">
        <v>4</v>
      </c>
    </row>
    <row r="13" spans="1:8" ht="12.75">
      <c r="A13" s="5">
        <v>4.38</v>
      </c>
      <c r="B13" s="5">
        <v>5.28</v>
      </c>
      <c r="C13" s="5">
        <v>2.92</v>
      </c>
      <c r="D13" s="5">
        <v>3.52</v>
      </c>
      <c r="E13" s="5">
        <v>1.95</v>
      </c>
      <c r="F13" s="5">
        <v>2.35</v>
      </c>
      <c r="G13" s="5">
        <v>1.3</v>
      </c>
      <c r="H13" s="5">
        <v>1.56</v>
      </c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s="1" customFormat="1" ht="12.75">
      <c r="A16" s="3" t="s">
        <v>8</v>
      </c>
      <c r="B16" s="3"/>
      <c r="C16" s="3"/>
      <c r="D16" s="3"/>
      <c r="E16" s="3" t="s">
        <v>11</v>
      </c>
      <c r="F16" s="3"/>
      <c r="G16" s="3"/>
      <c r="H16" s="3"/>
    </row>
    <row r="17" spans="1:8" s="1" customFormat="1" ht="12.75">
      <c r="A17" s="3" t="s">
        <v>9</v>
      </c>
      <c r="B17" s="3"/>
      <c r="C17" s="3"/>
      <c r="D17" s="3"/>
      <c r="E17" s="3" t="s">
        <v>12</v>
      </c>
      <c r="F17" s="3"/>
      <c r="G17" s="3"/>
      <c r="H17" s="3"/>
    </row>
    <row r="18" spans="1:8" s="1" customFormat="1" ht="12.75">
      <c r="A18" s="3" t="s">
        <v>10</v>
      </c>
      <c r="B18" s="3"/>
      <c r="C18" s="3"/>
      <c r="D18" s="3"/>
      <c r="E18" s="3" t="s">
        <v>13</v>
      </c>
      <c r="F18" s="3"/>
      <c r="G18" s="3"/>
      <c r="H18" s="3"/>
    </row>
    <row r="19" spans="1:8" ht="12.75">
      <c r="A19" s="17" t="s">
        <v>14</v>
      </c>
      <c r="B19" s="17"/>
      <c r="C19" s="17" t="s">
        <v>15</v>
      </c>
      <c r="D19" s="17"/>
      <c r="E19" s="17" t="s">
        <v>16</v>
      </c>
      <c r="F19" s="17"/>
      <c r="G19" s="17" t="s">
        <v>17</v>
      </c>
      <c r="H19" s="17"/>
    </row>
    <row r="20" spans="1:8" ht="12.75">
      <c r="A20" s="4" t="s">
        <v>3</v>
      </c>
      <c r="B20" s="4" t="s">
        <v>4</v>
      </c>
      <c r="C20" s="4" t="s">
        <v>3</v>
      </c>
      <c r="D20" s="4" t="s">
        <v>4</v>
      </c>
      <c r="E20" s="4" t="s">
        <v>3</v>
      </c>
      <c r="F20" s="4" t="s">
        <v>4</v>
      </c>
      <c r="G20" s="4" t="s">
        <v>3</v>
      </c>
      <c r="H20" s="4" t="s">
        <v>4</v>
      </c>
    </row>
    <row r="21" spans="1:8" ht="12.75">
      <c r="A21" s="5">
        <v>0.99</v>
      </c>
      <c r="B21" s="5">
        <v>1.19</v>
      </c>
      <c r="C21" s="5">
        <v>0.78</v>
      </c>
      <c r="D21" s="5">
        <v>0.94</v>
      </c>
      <c r="E21" s="5">
        <v>0.25</v>
      </c>
      <c r="F21" s="5">
        <v>0.3</v>
      </c>
      <c r="G21" s="5">
        <v>0.21</v>
      </c>
      <c r="H21" s="5">
        <v>0.25</v>
      </c>
    </row>
  </sheetData>
  <mergeCells count="8">
    <mergeCell ref="A11:B11"/>
    <mergeCell ref="C11:D11"/>
    <mergeCell ref="E11:F11"/>
    <mergeCell ref="G11:H11"/>
    <mergeCell ref="A19:B19"/>
    <mergeCell ref="C19:D19"/>
    <mergeCell ref="E19:F19"/>
    <mergeCell ref="G19:H19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7" sqref="A17"/>
    </sheetView>
  </sheetViews>
  <sheetFormatPr defaultColWidth="9.140625" defaultRowHeight="12.75"/>
  <cols>
    <col min="5" max="5" width="16.140625" style="0" customWidth="1"/>
  </cols>
  <sheetData>
    <row r="1" ht="25.5">
      <c r="A1" s="11" t="s">
        <v>47</v>
      </c>
    </row>
    <row r="2" ht="12.75">
      <c r="A2" t="s">
        <v>55</v>
      </c>
    </row>
    <row r="3" ht="15">
      <c r="A3" s="6"/>
    </row>
    <row r="4" spans="1:7" ht="12.75">
      <c r="A4" s="3" t="s">
        <v>48</v>
      </c>
      <c r="B4" s="4"/>
      <c r="C4" s="4"/>
      <c r="D4" s="4"/>
      <c r="E4" s="4"/>
      <c r="F4" s="4"/>
      <c r="G4" s="4"/>
    </row>
    <row r="5" spans="1:7" ht="12.75">
      <c r="A5" s="3">
        <f>SUM(Dimensões!A9,Dimensões!A25,Dimensões!A43,Dimensões!A59,Dimensões!A77,Dimensões!A96,Dimensões!A111,Dimensões!A126,Dimensões!A141,Dimensões!A166,Dimensões!A181)</f>
        <v>6212.159999999999</v>
      </c>
      <c r="B5" s="4" t="s">
        <v>18</v>
      </c>
      <c r="C5" s="4"/>
      <c r="D5" s="4"/>
      <c r="E5" s="4" t="s">
        <v>54</v>
      </c>
      <c r="F5" s="4">
        <f>ROUNDUP((A5/1000),0)</f>
        <v>7</v>
      </c>
      <c r="G5" s="4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3" t="s">
        <v>49</v>
      </c>
      <c r="B7" s="4"/>
      <c r="C7" s="4"/>
      <c r="D7" s="4"/>
      <c r="E7" s="4"/>
      <c r="F7" s="4"/>
      <c r="G7" s="4"/>
    </row>
    <row r="8" spans="1:7" ht="12.75">
      <c r="A8" s="3">
        <f>SUM(Dimensões!A11,Dimensões!A27,Dimensões!A45,Dimensões!A61,Dimensões!A80,Dimensões!A98,Dimensões!A113,Dimensões!A128,Dimensões!A143,Dimensões!A168,Dimensões!A183)</f>
        <v>15119.41</v>
      </c>
      <c r="B8" s="4" t="s">
        <v>18</v>
      </c>
      <c r="C8" s="4"/>
      <c r="D8" s="4"/>
      <c r="E8" s="4" t="s">
        <v>54</v>
      </c>
      <c r="F8" s="4">
        <f>ROUNDUP((A8/2250),0)</f>
        <v>7</v>
      </c>
      <c r="G8" s="4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3" t="s">
        <v>50</v>
      </c>
      <c r="B10" s="4"/>
      <c r="C10" s="4"/>
      <c r="D10" s="4"/>
      <c r="E10" s="4"/>
      <c r="F10" s="4"/>
      <c r="G10" s="4"/>
    </row>
    <row r="11" spans="1:7" ht="12.75">
      <c r="A11" s="3" t="s">
        <v>51</v>
      </c>
      <c r="B11" s="4"/>
      <c r="C11" s="4"/>
      <c r="D11" s="4"/>
      <c r="E11" s="4"/>
      <c r="F11" s="4"/>
      <c r="G11" s="4"/>
    </row>
    <row r="12" spans="1:7" ht="12.75">
      <c r="A12" s="3">
        <f>SUM(Dimensões!A15,Dimensões!A31,Dimensões!A49,Dimensões!A65,Dimensões!A84,Dimensões!A102,Dimensões!A117,Dimensões!A132,Dimensões!A147,Dimensões!A172,Dimensões!A187)</f>
        <v>518.5</v>
      </c>
      <c r="B12" s="4" t="s">
        <v>18</v>
      </c>
      <c r="C12" s="4"/>
      <c r="D12" s="4"/>
      <c r="E12" s="4" t="s">
        <v>54</v>
      </c>
      <c r="F12" s="4">
        <f>ROUNDUP((A12/340),0)</f>
        <v>2</v>
      </c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3" t="s">
        <v>52</v>
      </c>
      <c r="B15" s="4"/>
      <c r="C15" s="4"/>
      <c r="D15" s="4"/>
      <c r="E15" s="4"/>
      <c r="F15" s="4"/>
      <c r="G15" s="4"/>
    </row>
    <row r="16" spans="1:7" ht="12.75">
      <c r="A16" s="3" t="s">
        <v>53</v>
      </c>
      <c r="B16" s="4"/>
      <c r="C16" s="4"/>
      <c r="D16" s="4"/>
      <c r="E16" s="4"/>
      <c r="F16" s="4"/>
      <c r="G16" s="4"/>
    </row>
    <row r="17" spans="1:7" ht="12.75">
      <c r="A17" s="3">
        <f>SUM(Dimensões!A19,Dimensões!A35,Dimensões!A53,Dimensões!A69,Dimensões!A88,Dimensões!A106,Dimensões!A121,Dimensões!A136,Dimensões!A151,Dimensões!A176,Dimensões!A191)</f>
        <v>0</v>
      </c>
      <c r="B17" s="4" t="s">
        <v>18</v>
      </c>
      <c r="C17" s="4"/>
      <c r="D17" s="4"/>
      <c r="E17" s="4" t="s">
        <v>54</v>
      </c>
      <c r="F17" s="4">
        <f>ROUNDUP((A17/1200),0)</f>
        <v>0</v>
      </c>
      <c r="G17" s="4"/>
    </row>
    <row r="18" spans="1:7" ht="12.75">
      <c r="A18" s="4"/>
      <c r="B18" s="4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2:6" s="16" customFormat="1" ht="15.75">
      <c r="B20" s="15" t="s">
        <v>56</v>
      </c>
      <c r="C20" s="15"/>
      <c r="D20" s="15"/>
      <c r="E20" s="15"/>
      <c r="F20" s="15">
        <f>SUM(F5:F17)</f>
        <v>16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Superintendência de Água e Esgotos de Ituiutaba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georgesbhf</dc:creator>
  <cp:keywords/>
  <dc:description/>
  <cp:lastModifiedBy>georgesbhf</cp:lastModifiedBy>
  <cp:lastPrinted>2019-07-09T18:10:44Z</cp:lastPrinted>
  <dcterms:created xsi:type="dcterms:W3CDTF">2019-06-18T13:05:20Z</dcterms:created>
  <dcterms:modified xsi:type="dcterms:W3CDTF">2019-08-01T18:34:29Z</dcterms:modified>
  <cp:category/>
  <cp:version/>
  <cp:contentType/>
  <cp:contentStatus/>
</cp:coreProperties>
</file>